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c766808a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omparison" sheetId="1" r:id="R1e51913abbd2417a"/>
    <x:sheet xmlns:r="http://schemas.openxmlformats.org/officeDocument/2006/relationships" name="Landed Cost" sheetId="2" r:id="R5a2e4a6c7e2b471f"/>
    <x:sheet xmlns:r="http://schemas.openxmlformats.org/officeDocument/2006/relationships" name="Shipment Checklist" sheetId="3" r:id="Rf2b12fe255764559"/>
    <x:sheet xmlns:r="http://schemas.openxmlformats.org/officeDocument/2006/relationships" name="Post-Fair Follow-up" sheetId="4" r:id="R062dde02f63f4bbc"/>
    <x:sheet xmlns:r="http://schemas.openxmlformats.org/officeDocument/2006/relationships" name="Read Me" sheetId="5" r:id="Rf7373badf6184ff5"/>
    <x:sheet xmlns:r="http://schemas.openxmlformats.org/officeDocument/2006/relationships" name="Shared Cost Allocation" sheetId="6" r:id="R0102760e821d4712"/>
  </x:sheets>
</x:workbook>
</file>

<file path=xl/sharedStrings.xml><?xml version="1.0" encoding="utf-8"?>
<x:sst xmlns:x="http://schemas.openxmlformats.org/spreadsheetml/2006/main">
  <x:si>
    <x:t xml:space="preserve">Supplier</x:t>
  </x:si>
  <x:si>
    <x:t xml:space="preserve">SKU</x:t>
  </x:si>
  <x:si>
    <x:t xml:space="preserve">Qty</x:t>
  </x:si>
  <x:si>
    <x:t xml:space="preserve">Currency</x:t>
  </x:si>
  <x:si>
    <x:t xml:space="preserve">Unit Price</x:t>
  </x:si>
  <x:si>
    <x:t xml:space="preserve">FX to USD</x:t>
  </x:si>
  <x:si>
    <x:t xml:space="preserve">Goods USD</x:t>
  </x:si>
  <x:si>
    <x:t xml:space="preserve">Freight USD</x:t>
  </x:si>
  <x:si>
    <x:t xml:space="preserve">Insurance USD</x:t>
  </x:si>
  <x:si>
    <x:t xml:space="preserve">Other USD</x:t>
  </x:si>
  <x:si>
    <x:t xml:space="preserve">Est. Total USD</x:t>
  </x:si>
  <x:si>
    <x:t xml:space="preserve">Est. Unit USD</x:t>
  </x:si>
  <x:si>
    <x:t xml:space="preserve">MOQ</x:t>
  </x:si>
  <x:si>
    <x:t xml:space="preserve">Lead Days</x:t>
  </x:si>
  <x:si>
    <x:t xml:space="preserve">Incoterm</x:t>
  </x:si>
  <x:si>
    <x:t xml:space="preserve">Status</x:t>
  </x:si>
  <x:si>
    <x:t xml:space="preserve">Input Check</x:t>
  </x:si>
  <x:si>
    <x:t xml:space="preserve">Comparison Note</x:t>
  </x:si>
  <x:si>
    <x:t xml:space="preserve">Supplier A</x:t>
  </x:si>
  <x:si>
    <x:t xml:space="preserve">SKU-101</x:t>
  </x:si>
  <x:si>
    <x:t xml:space="preserve">USD</x:t>
  </x:si>
  <x:si>
    <x:t xml:space="preserve">FOB</x:t>
  </x:si>
  <x:si>
    <x:t xml:space="preserve">Review</x:t>
  </x:si>
  <x:si>
    <x:t xml:space="preserve">Supplier B</x:t>
  </x:si>
  <x:si>
    <x:t xml:space="preserve">CNY</x:t>
  </x:si>
  <x:si>
    <x:t xml:space="preserve">Supplier C</x:t>
  </x:si>
  <x:si>
    <x:t xml:space="preserve">SKU-202</x:t>
  </x:si>
  <x:si>
    <x:t xml:space="preserve">Shipment</x:t>
  </x:si>
  <x:si>
    <x:t xml:space="preserve">Ordered Qty</x:t>
  </x:si>
  <x:si>
    <x:t xml:space="preserve">Shipped Qty</x:t>
  </x:si>
  <x:si>
    <x:t xml:space="preserve">Unit USD</x:t>
  </x:si>
  <x:si>
    <x:t xml:space="preserve">Duty USD</x:t>
  </x:si>
  <x:si>
    <x:t xml:space="preserve">Total USD</x:t>
  </x:si>
  <x:si>
    <x:t xml:space="preserve">Unit Landed USD</x:t>
  </x:si>
  <x:si>
    <x:t xml:space="preserve">Partial?</x:t>
  </x:si>
  <x:si>
    <x:t xml:space="preserve">SHIP-01</x:t>
  </x:si>
  <x:si>
    <x:t xml:space="preserve">SHIP-02</x:t>
  </x:si>
  <x:si>
    <x:t xml:space="preserve">PO Reference</x:t>
  </x:si>
  <x:si>
    <x:t xml:space="preserve">Document / Milestone</x:t>
  </x:si>
  <x:si>
    <x:t xml:space="preserve">Required?</x:t>
  </x:si>
  <x:si>
    <x:t xml:space="preserve">Owner</x:t>
  </x:si>
  <x:si>
    <x:t xml:space="preserve">Due Date</x:t>
  </x:si>
  <x:si>
    <x:t xml:space="preserve">Notes</x:t>
  </x:si>
  <x:si>
    <x:t xml:space="preserve">PO-001</x:t>
  </x:si>
  <x:si>
    <x:t xml:space="preserve">Commercial invoice</x:t>
  </x:si>
  <x:si>
    <x:t xml:space="preserve">Yes</x:t>
  </x:si>
  <x:si>
    <x:t xml:space="preserve">Pending</x:t>
  </x:si>
  <x:si>
    <x:t xml:space="preserve">Importer</x:t>
  </x:si>
  <x:si>
    <x:t xml:space="preserve">Packing list</x:t>
  </x:si>
  <x:si>
    <x:t xml:space="preserve">Bill of lading / AWB</x:t>
  </x:si>
  <x:si>
    <x:t xml:space="preserve">As applicable</x:t>
  </x:si>
  <x:si>
    <x:t xml:space="preserve">Forwarder</x:t>
  </x:si>
  <x:si>
    <x:t xml:space="preserve">Certificate of origin</x:t>
  </x:si>
  <x:si>
    <x:t xml:space="preserve">PO-002</x:t>
  </x:si>
  <x:si>
    <x:t xml:space="preserve">Customs entry documents</x:t>
  </x:si>
  <x:si>
    <x:t xml:space="preserve">Broker</x:t>
  </x:si>
  <x:si>
    <x:t xml:space="preserve">Category</x:t>
  </x:si>
  <x:si>
    <x:t xml:space="preserve">Contact Source</x:t>
  </x:si>
  <x:si>
    <x:t xml:space="preserve">Quote Received</x:t>
  </x:si>
  <x:si>
    <x:t xml:space="preserve">Next Action</x:t>
  </x:si>
  <x:si>
    <x:t xml:space="preserve">Target Date</x:t>
  </x:si>
  <x:si>
    <x:t xml:space="preserve">Electronics</x:t>
  </x:si>
  <x:si>
    <x:t xml:space="preserve">Example only</x:t>
  </x:si>
  <x:si>
    <x:t xml:space="preserve">Verify specification</x:t>
  </x:si>
  <x:si>
    <x:t xml:space="preserve">Buyer</x:t>
  </x:si>
  <x:si>
    <x:t xml:space="preserve">Not Started</x:t>
  </x:si>
  <x:si>
    <x:t xml:space="preserve">Demo data</x:t>
  </x:si>
  <x:si>
    <x:t xml:space="preserve">Confirm Incoterms</x:t>
  </x:si>
  <x:si>
    <x:t xml:space="preserve">Homeware</x:t>
  </x:si>
  <x:si>
    <x:t xml:space="preserve">No</x:t>
  </x:si>
  <x:si>
    <x:t xml:space="preserve">Request quotation</x:t>
  </x:si>
  <x:si>
    <x:t xml:space="preserve">Privacy notice</x:t>
  </x:si>
  <x:si>
    <x:t xml:space="preserve">Sample contacts are fictional. Do not send outreach until provenance, legal basis and GTM gates are approved.</x:t>
  </x:si>
  <x:si>
    <x:t xml:space="preserve">Topic</x:t>
  </x:si>
  <x:si>
    <x:t xml:space="preserve">Guidance</x:t>
  </x:si>
  <x:si>
    <x:t xml:space="preserve">Purpose</x:t>
  </x:si>
  <x:si>
    <x:t xml:space="preserve">Enter USD per ONE unit of supplier currency (e.g., 1 CNY = 0.14 USD). Rates are manually entered, illustrative and not live. Record the rate date and source separately.</x:t>
  </x:si>
  <x:si>
    <x:t xml:space="preserve">Compare like for like</x:t>
  </x:si>
  <x:si>
    <x:t xml:space="preserve">Compare the same SKU/specification, quantity, Incoterm, delivery terms, freight/insurance scope and currency assumptions. Lowest estimated price alone does not determine the best supplier.</x:t>
  </x:si>
  <x:si>
    <x:t xml:space="preserve">Costs and customs</x:t>
  </x:si>
  <x:si>
    <x:t xml:space="preserve">Duty, VAT and other charges are manual estimates. Verify customs valuation, duty classification, tax recoverability and legal allocation with qualified local advisers.</x:t>
  </x:si>
  <x:si>
    <x:t xml:space="preserve">Partial shipments</x:t>
  </x:si>
  <x:si>
    <x:t xml:space="preserve">Use actual shipped quantity and only costs attributable to that shipment. Do not charge full purchase-order freight again for subsequent partial shipments.</x:t>
  </x:si>
  <x:si>
    <x:t xml:space="preserve">Input legend</x:t>
  </x:si>
  <x:si>
    <x:t xml:space="preserve">Pale amber cells are editable inputs; pale green cells are calculated outputs. Do not overwrite formulas. Blank results or CHECK INPUTS mean review missing or invalid inputs, not zero cost.</x:t>
  </x:si>
  <x:si>
    <x:t xml:space="preserve">Verified examples</x:t>
  </x:si>
  <x:si>
    <x:t xml:space="preserve">Supplier A: $12,000 total / 500 = $24 per unit; Supplier B: $12,640 / 500 = $25.28; SHIP-01: $8,000 / 300 = $26.67. Shared pool: $2,400 split 75%/25%.</x:t>
  </x:si>
  <x:si>
    <x:t xml:space="preserve">Data entry</x:t>
  </x:si>
  <x:si>
    <x:t xml:space="preserve">Enter positive whole quantities and MOQ, positive FX and nonnegative costs. Use the status dropdowns on sample rows. Validation assists direct entry; pasted values still require review.</x:t>
  </x:si>
  <x:si>
    <x:t xml:space="preserve">MOQ and status</x:t>
  </x:si>
  <x:si>
    <x:t xml:space="preserve">Supplier Comparison flags MOQ/input issues. Compare supplier quotes only after matching SKU, quantity, specifications, Incoterm and charge scope.</x:t>
  </x:si>
  <x:si>
    <x:t xml:space="preserve">Landed Cost workflow</x:t>
  </x:si>
  <x:si>
    <x:t xml:space="preserve">For a single SKU shipment, enter shipment-attributable freight, insurance, duty and other costs directly in Landed Cost. For multi-SKU shared pools, use the separate Shared Cost Allocation example instead.</x:t>
  </x:si>
  <x:si>
    <x:t xml:space="preserve">Avoid double count</x:t>
  </x:si>
  <x:si>
    <x:t xml:space="preserve">Shared Cost Allocation independently calculates SKU landed totals in columns L/M. Do NOT add its allocated costs again to Landed Cost unless you deliberately build a separate nonduplicated SKU record.</x:t>
  </x:si>
  <x:si>
    <x:t xml:space="preserve">FX and tax caveat</x:t>
  </x:si>
  <x:si>
    <x:t xml:space="preserve">No automatic live FX, VAT, customs or compliance calculations. Document FX source/date and use a legally appropriate allocation basis for each charge type.</x:t>
  </x:si>
  <x:si>
    <x:t xml:space="preserve">Two-SKU limitation</x:t>
  </x:si>
  <x:si>
    <x:t xml:space="preserve">Shared Cost Allocation is a TWO-SKU demonstration only: rows 2–3 for ONE shipment and pool Q2:Q5. It is not a variable-length multi-SKU allocation engine.</x:t>
  </x:si>
  <x:si>
    <x:t xml:space="preserve">Allocation method</x:t>
  </x:si>
  <x:si>
    <x:t xml:space="preserve">Basis F2:F3 must be positive. Freight, insurance and duty can require DIFFERENT bases; the example applies one illustrative basis to all and must not be treated as customs guidance.</x:t>
  </x:si>
  <x:si>
    <x:t xml:space="preserve">Follow-up privacy</x:t>
  </x:si>
  <x:si>
    <x:t xml:space="preserve">Post-Fair Follow-up contacts are fictional placeholders. Do not conduct real outreach without verified contact provenance, consent/legal basis, and approved campaign gates.</x:t>
  </x:si>
  <x:si>
    <x:t xml:space="preserve">A2.1 Excel validation</x:t>
  </x:si>
  <x:si>
    <x:t xml:space="preserve">A2.1 tested scope PASS (2026-10-11): Excel recalculated 46 formulas without errors; baseline, invalid-input and restoration/balance checks passed. Not exhaustive accounting/customs certification.</x:t>
  </x:si>
  <x:si>
    <x:t xml:space="preserve">Next step</x:t>
  </x:si>
  <x:si>
    <x:t xml:space="preserve">Replace fictional inputs, document assumptions, inspect status warnings, and independently verify all costs and commercial terms before making purchasing decisions.</x:t>
  </x:si>
  <x:si>
    <x:t xml:space="preserve">INPUT CELLS</x:t>
  </x:si>
  <x:si>
    <x:t xml:space="preserve">Pale amber cells are editable inputs; pale green cells are calculated outputs. Do not overwrite formulas.</x:t>
  </x:si>
  <x:si>
    <x:t xml:space="preserve">TWO-SKU LIMIT</x:t>
  </x:si>
  <x:si>
    <x:t xml:space="preserve">Shared Cost Allocation is a worked example for exactly two SKUs, not a scalable multi-line allocation engine.</x:t>
  </x:si>
  <x:si>
    <x:t xml:space="preserve">AVOID DOUBLE COUNTING</x:t>
  </x:si>
  <x:si>
    <x:t xml:space="preserve">For a multi-SKU shipment, allocate the shared charge pool once in Shared Cost Allocation. Do not also enter the full pool against each SKU in Landed Cost.</x:t>
  </x:si>
  <x:si>
    <x:t xml:space="preserve">DUTY ALLOCATION WARNING</x:t>
  </x:si>
  <x:si>
    <x:t xml:space="preserve">Duty and tax allocation may require tariff-specific customs valuation rules. Weight-based allocation is illustrative only; confirm with your customs adviser.</x:t>
  </x:si>
  <x:si>
    <x:t xml:space="preserve">VALIDATION SCOPE</x:t>
  </x:si>
  <x:si>
    <x:t xml:space="preserve">A2.1 and A3.2 tests are historical reports. A4.1 targeted calculation and rendered review are recorded separately. Native Excel checks are reported separately; interactive validation acceptance remains pending.</x:t>
  </x:si>
  <x:si>
    <x:t xml:space="preserve">Weight / Basis</x:t>
  </x:si>
  <x:si>
    <x:t xml:space="preserve">Basis Share</x:t>
  </x:si>
  <x:si>
    <x:t xml:space="preserve">Allocated Freight</x:t>
  </x:si>
  <x:si>
    <x:t xml:space="preserve">Allocated Insurance</x:t>
  </x:si>
  <x:si>
    <x:t xml:space="preserve">Allocated Duty</x:t>
  </x:si>
  <x:si>
    <x:t xml:space="preserve">Allocated Other</x:t>
  </x:si>
  <x:si>
    <x:t xml:space="preserve">Landed Total</x:t>
  </x:si>
  <x:si>
    <x:t xml:space="preserve">Landed / Unit</x:t>
  </x:si>
  <x:si>
    <x:t xml:space="preserve">Shared charge pool (USD)</x:t>
  </x:si>
  <x:si>
    <x:t xml:space="preserve">Amount</x:t>
  </x:si>
  <x:si>
    <x:t xml:space="preserve">SHIP-MULTI</x:t>
  </x:si>
  <x:si>
    <x:t xml:space="preserve">Freight</x:t>
  </x:si>
  <x:si>
    <x:t xml:space="preserve">Insurance</x:t>
  </x:si>
  <x:si>
    <x:t xml:space="preserve">Duty</x:t>
  </x:si>
  <x:si>
    <x:t xml:space="preserve">Other</x:t>
  </x:si>
  <x:si>
    <x:t xml:space="preserve">Control</x:t>
  </x:si>
  <x:si>
    <x:t xml:space="preserve">Value</x:t>
  </x:si>
  <x:si>
    <x:t xml:space="preserve">Basis sum</x:t>
  </x:si>
  <x:si>
    <x:t xml:space="preserve">Allocated total</x:t>
  </x:si>
  <x:si>
    <x:t xml:space="preserve">Pool total</x:t>
  </x:si>
  <x:si>
    <x:t xml:space="preserve">Allocation rule</x:t>
  </x:si>
  <x:si>
    <x:t xml:space="preserve">Allocate shared charges by explicit positive weight/basis per SKU</x:t>
  </x:si>
  <x:si>
    <x:t xml:space="preserve">Scope</x:t>
  </x:si>
  <x:si>
    <x:t xml:space="preserve">TWO-SKU DEMO ONLY: rows 2–3; one shipment; one pool (Q2:Q5). Not scalable without redesign.</x:t>
  </x:si>
  <x:si>
    <x:t xml:space="preserve">Avoid double counting</x:t>
  </x:si>
  <x:si>
    <x:t xml:space="preserve">Read SKU-level landed totals in L2:M3. Do NOT add allocated charges again on Landed Cost.</x:t>
  </x:si>
  <x:si>
    <x:t xml:space="preserve">Customs caution</x:t>
  </x:si>
  <x:si>
    <x:t xml:space="preserve">One illustrative basis applies to all costs. Freight, insurance and duty may legally require DIFFERENT bases; verify before use.</x:t>
  </x:si>
  <x:si>
    <x:t xml:space="preserve">Legend</x:t>
  </x:si>
  <x:si>
    <x:t xml:space="preserve">Pale amber = editable input; pale green = formula output. Blank result = invalid or missing input.</x:t>
  </x:si>
</x:sst>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03047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AF3FF"/>
      </x:patternFill>
    </x:fill>
    <x:fill>
      <x:patternFill patternType="solid">
        <x:fgColor rgb="FF203047"/>
      </x:patternFill>
    </x:fill>
    <x:fill>
      <x:patternFill patternType="solid">
        <x:fgColor rgb="FFFFF2D8"/>
      </x:patternFill>
    </x:fill>
    <x:fill>
      <x:patternFill patternType="solid">
        <x:fgColor rgb="FFE7F3EE"/>
      </x:patternFill>
    </x:fill>
    <x:fill>
      <x:patternFill patternType="solid">
        <x:fgColor rgb="FFE8F0FA"/>
      </x:patternFill>
    </x:fill>
    <x:fill>
      <x:patternFill patternType="solid">
        <x:fgColor rgb="FFF3F6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0" fillId="0" borderId="0" xfId="0" applyAlignment="1">
      <x:alignment wrapText="1"/>
    </x:xf>
    <x:xf numFmtId="0" fontId="0" fillId="2" borderId="0" xfId="0" applyFill="1"/>
    <x:xf numFmtId="0" fontId="1" fillId="3" borderId="0" xfId="0" applyFont="1" applyFill="1" applyAlignment="1">
      <x:alignment vertical="center" wrapText="1"/>
    </x:xf>
    <x:xf numFmtId="0" fontId="0" fillId="4" borderId="0" xfId="0" applyFill="1"/>
    <x:xf numFmtId="4" fontId="0" fillId="4" borderId="0" xfId="0" applyNumberFormat="1" applyFill="1"/>
    <x:xf numFmtId="4" fontId="0" fillId="5" borderId="0" xfId="0" applyNumberFormat="1" applyFill="1"/>
    <x:xf numFmtId="0" fontId="0" fillId="5" borderId="0" xfId="0" applyFill="1"/>
    <x:xf numFmtId="0" fontId="2" fillId="6" borderId="0" xfId="0" applyFont="1" applyFill="1" applyAlignment="1">
      <x:alignment vertical="center" wrapText="1"/>
    </x:xf>
    <x:xf numFmtId="0" fontId="0" fillId="4" borderId="0" xfId="0" applyFill="1" applyAlignment="1">
      <x:alignment wrapText="1"/>
    </x:xf>
    <x:xf numFmtId="10" fontId="0" fillId="5" borderId="0" xfId="0" applyNumberFormat="1" applyFill="1"/>
    <x:xf numFmtId="0" fontId="0" fillId="7" borderId="0" xfId="0" applyFill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788e9fa7d40e4" /><Relationship Type="http://schemas.openxmlformats.org/officeDocument/2006/relationships/theme" Target="/xl/theme/theme1.xml" Id="R527234f12bab4d79" /><Relationship Type="http://schemas.openxmlformats.org/officeDocument/2006/relationships/sharedStrings" Target="/xl/sharedStrings.xml" Id="Rce8b829d2ad94379" /><Relationship Type="http://schemas.openxmlformats.org/officeDocument/2006/relationships/worksheet" Target="/xl/worksheets/sheet1.xml" Id="R1e51913abbd2417a" /><Relationship Type="http://schemas.openxmlformats.org/officeDocument/2006/relationships/worksheet" Target="/xl/worksheets/sheet2.xml" Id="R5a2e4a6c7e2b471f" /><Relationship Type="http://schemas.openxmlformats.org/officeDocument/2006/relationships/worksheet" Target="/xl/worksheets/sheet3.xml" Id="Rf2b12fe255764559" /><Relationship Type="http://schemas.openxmlformats.org/officeDocument/2006/relationships/worksheet" Target="/xl/worksheets/sheet4.xml" Id="R062dde02f63f4bbc" /><Relationship Type="http://schemas.openxmlformats.org/officeDocument/2006/relationships/worksheet" Target="/xl/worksheets/sheet5.xml" Id="Rf7373badf6184ff5" /><Relationship Type="http://schemas.openxmlformats.org/officeDocument/2006/relationships/worksheet" Target="/xl/worksheets/sheet6.xml" Id="R0102760e821d47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20" customWidth="1"/>
    <x:col min="2" max="2" width="17" customWidth="1"/>
    <x:col min="3" max="3" width="13" customWidth="1"/>
    <x:col min="4" max="4" width="15" customWidth="1"/>
    <x:col min="5" max="6" width="16" customWidth="1"/>
    <x:col min="7" max="7" width="19" customWidth="1"/>
    <x:col min="8" max="8" width="18" customWidth="1"/>
    <x:col min="9" max="9" width="19" customWidth="1"/>
    <x:col min="10" max="10" width="17" customWidth="1"/>
    <x:col min="11" max="12" width="21" customWidth="1"/>
    <x:col min="13" max="13" width="12" customWidth="1"/>
    <x:col min="14" max="14" width="15" customWidth="1"/>
    <x:col min="15" max="15" width="16" customWidth="1"/>
    <x:col min="16" max="16" width="20" customWidth="1"/>
    <x:col min="17" max="17" width="25" customWidth="1"/>
    <x:col min="18" max="18" width="31" customWidth="1"/>
  </x:cols>
  <x:sheetData>
    <x:row r="1" ht="42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</x:row>
    <x:row r="2" ht="28.950000762939453" customHeight="1">
      <x:c r="A2" s="2" t="s">
        <x:v>18</x:v>
      </x:c>
      <x:c r="B2" s="2" t="s">
        <x:v>19</x:v>
      </x:c>
      <x:c r="C2" s="4">
        <x:v>500</x:v>
      </x:c>
      <x:c r="D2" s="4" t="s">
        <x:v>20</x:v>
      </x:c>
      <x:c r="E2" s="5">
        <x:v>20</x:v>
      </x:c>
      <x:c r="F2" s="5">
        <x:v>1</x:v>
      </x:c>
      <x:c r="G2" s="6" t="n">
        <x:f>IF(OR(NOT(ISNUMBER(C2)),NOT(ISNUMBER(E2)),NOT(ISNUMBER(F2)),C2&lt;=0,E2&lt;0,F2&lt;=0),"",C2*E2*F2)</x:f>
        <x:v>10000</x:v>
      </x:c>
      <x:c r="H2" s="5">
        <x:v>1200</x:v>
      </x:c>
      <x:c r="I2" s="5">
        <x:v>200</x:v>
      </x:c>
      <x:c r="J2" s="5">
        <x:v>600</x:v>
      </x:c>
      <x:c r="K2" s="6" t="n">
        <x:f>IF(OR(NOT(ISNUMBER(G2)),COUNT(H2:J2)&lt;&gt;3,MIN(H2:J2)&lt;0),"",SUM(G2:J2))</x:f>
        <x:v>12000</x:v>
      </x:c>
      <x:c r="L2" s="6" t="n">
        <x:f>IF(OR(NOT(ISNUMBER(K2)),C2&lt;=0),"",K2/C2)</x:f>
        <x:v>24</x:v>
      </x:c>
      <x:c r="M2" s="4">
        <x:v>300</x:v>
      </x:c>
      <x:c r="N2" s="4">
        <x:v>30</x:v>
      </x:c>
      <x:c r="O2" s="2" t="s">
        <x:v>21</x:v>
      </x:c>
      <x:c r="P2" s="7" t="s">
        <x:v>22</x:v>
      </x:c>
      <x:c r="Q2" s="7" t="str">
        <x:f>IF(OR(NOT(ISNUMBER(L2)),NOT(ISNUMBER(M2)),M2&lt;=0,C2&lt;M2),"CHECK INPUTS / MOQ","OK")</x:f>
        <x:v>OK</x:v>
      </x:c>
      <x:c r="R2" s="7" t="str">
        <x:f>IF(OR(Q2&lt;&gt;"OK",O2&lt;&gt;$O$2,C2&lt;&gt;$C$2,B2&lt;&gt;$B$2),"NOT DIRECTLY COMPARABLE","SCOPE MUST BE VERIFIED")</x:f>
        <x:v>SCOPE MUST BE VERIFIED</x:v>
      </x:c>
    </x:row>
    <x:row r="3" ht="28.950000762939453" customHeight="1">
      <x:c r="A3" s="2" t="s">
        <x:v>23</x:v>
      </x:c>
      <x:c r="B3" s="2" t="s">
        <x:v>19</x:v>
      </x:c>
      <x:c r="C3" s="4">
        <x:v>500</x:v>
      </x:c>
      <x:c r="D3" s="4" t="s">
        <x:v>24</x:v>
      </x:c>
      <x:c r="E3" s="5">
        <x:v>142</x:v>
      </x:c>
      <x:c r="F3" s="5">
        <x:v>0.14000000000000001</x:v>
      </x:c>
      <x:c r="G3" s="6" t="n">
        <x:f>IF(OR(NOT(ISNUMBER(C3)),NOT(ISNUMBER(E3)),NOT(ISNUMBER(F3)),C3&lt;=0,E3&lt;0,F3&lt;=0),"",C3*E3*F3)</x:f>
        <x:v>9940.000000000002</x:v>
      </x:c>
      <x:c r="H3" s="5">
        <x:v>1700</x:v>
      </x:c>
      <x:c r="I3" s="5">
        <x:v>200</x:v>
      </x:c>
      <x:c r="J3" s="5">
        <x:v>800</x:v>
      </x:c>
      <x:c r="K3" s="6" t="n">
        <x:f>IF(OR(NOT(ISNUMBER(G3)),COUNT(H3:J3)&lt;&gt;3,MIN(H3:J3)&lt;0),"",SUM(G3:J3))</x:f>
        <x:v>12640.000000000002</x:v>
      </x:c>
      <x:c r="L3" s="6" t="n">
        <x:f>IF(OR(NOT(ISNUMBER(K3)),C3&lt;=0),"",K3/C3)</x:f>
        <x:v>25.280000000000005</x:v>
      </x:c>
      <x:c r="M3" s="4">
        <x:v>500</x:v>
      </x:c>
      <x:c r="N3" s="4">
        <x:v>45</x:v>
      </x:c>
      <x:c r="O3" s="2" t="s">
        <x:v>21</x:v>
      </x:c>
      <x:c r="P3" s="7" t="s">
        <x:v>22</x:v>
      </x:c>
      <x:c r="Q3" s="7" t="str">
        <x:f>IF(OR(NOT(ISNUMBER(L3)),NOT(ISNUMBER(M3)),M3&lt;=0,C3&lt;M3),"CHECK INPUTS / MOQ","OK")</x:f>
        <x:v>OK</x:v>
      </x:c>
      <x:c r="R3" s="7" t="str">
        <x:f>IF(OR(Q3&lt;&gt;"OK",O3&lt;&gt;$O$2,C3&lt;&gt;$C$2,B3&lt;&gt;$B$2),"NOT DIRECTLY COMPARABLE","SCOPE MUST BE VERIFIED")</x:f>
        <x:v>SCOPE MUST BE VERIFIED</x:v>
      </x:c>
    </x:row>
    <x:row r="4" ht="28.950000762939453" customHeight="1">
      <x:c r="A4" s="2" t="s">
        <x:v>25</x:v>
      </x:c>
      <x:c r="B4" s="2" t="s">
        <x:v>26</x:v>
      </x:c>
      <x:c r="C4" s="4">
        <x:v>200</x:v>
      </x:c>
      <x:c r="D4" s="4" t="s">
        <x:v>20</x:v>
      </x:c>
      <x:c r="E4" s="5">
        <x:v>40</x:v>
      </x:c>
      <x:c r="F4" s="5">
        <x:v>1</x:v>
      </x:c>
      <x:c r="G4" s="6" t="n">
        <x:f>IF(OR(NOT(ISNUMBER(C4)),NOT(ISNUMBER(E4)),NOT(ISNUMBER(F4)),C4&lt;=0,E4&lt;0,F4&lt;=0),"",C4*E4*F4)</x:f>
        <x:v>8000</x:v>
      </x:c>
      <x:c r="H4" s="5">
        <x:v>900</x:v>
      </x:c>
      <x:c r="I4" s="5">
        <x:v>120</x:v>
      </x:c>
      <x:c r="J4" s="5">
        <x:v>350</x:v>
      </x:c>
      <x:c r="K4" s="6" t="n">
        <x:f>IF(OR(NOT(ISNUMBER(G4)),COUNT(H4:J4)&lt;&gt;3,MIN(H4:J4)&lt;0),"",SUM(G4:J4))</x:f>
        <x:v>9370</x:v>
      </x:c>
      <x:c r="L4" s="6" t="n">
        <x:f>IF(OR(NOT(ISNUMBER(K4)),C4&lt;=0),"",K4/C4)</x:f>
        <x:v>46.85</x:v>
      </x:c>
      <x:c r="M4" s="4">
        <x:v>100</x:v>
      </x:c>
      <x:c r="N4" s="4">
        <x:v>25</x:v>
      </x:c>
      <x:c r="O4" s="2" t="s">
        <x:v>21</x:v>
      </x:c>
      <x:c r="P4" s="7" t="s">
        <x:v>22</x:v>
      </x:c>
      <x:c r="Q4" s="7" t="str">
        <x:f>IF(OR(NOT(ISNUMBER(L4)),NOT(ISNUMBER(M4)),M4&lt;=0,C4&lt;M4),"CHECK INPUTS / MOQ","OK")</x:f>
        <x:v>OK</x:v>
      </x:c>
      <x:c r="R4" s="7" t="str">
        <x:f>IF(OR(Q4&lt;&gt;"OK",O4&lt;&gt;$O$2,C4&lt;&gt;$C$2,B4&lt;&gt;$B$2),"NOT DIRECTLY COMPARABLE","SCOPE MUST BE VERIFIED")</x:f>
        <x:v>NOT DIRECTLY COMPARABLE</x:v>
      </x:c>
    </x:row>
    <x:row r="5" ht="28.950000762939453" customHeight="1">
      <x:c r="C5" s="4"/>
      <x:c r="D5" s="4"/>
      <x:c r="E5" s="4"/>
      <x:c r="F5" s="4"/>
      <x:c r="G5" s="7"/>
      <x:c r="H5" s="4"/>
      <x:c r="I5" s="4"/>
      <x:c r="J5" s="4"/>
      <x:c r="K5" s="7"/>
      <x:c r="L5" s="7"/>
      <x:c r="M5" s="4"/>
      <x:c r="N5" s="4"/>
      <x:c r="P5" s="7"/>
      <x:c r="Q5" s="7"/>
      <x:c r="R5" s="7"/>
    </x:row>
    <x:row r="6">
      <x:c r="C6" s="4"/>
      <x:c r="D6" s="4"/>
      <x:c r="E6" s="4"/>
      <x:c r="F6" s="4"/>
      <x:c r="G6" s="7"/>
      <x:c r="H6" s="4"/>
      <x:c r="I6" s="4"/>
      <x:c r="J6" s="4"/>
      <x:c r="K6" s="7"/>
      <x:c r="L6" s="7"/>
      <x:c r="M6" s="4"/>
      <x:c r="N6" s="4"/>
      <x:c r="P6" s="7"/>
      <x:c r="Q6" s="7"/>
      <x:c r="R6" s="7"/>
    </x:row>
    <x:row r="7">
      <x:c r="C7" s="4"/>
      <x:c r="D7" s="4"/>
      <x:c r="E7" s="4"/>
      <x:c r="F7" s="4"/>
      <x:c r="G7" s="7"/>
      <x:c r="H7" s="4"/>
      <x:c r="I7" s="4"/>
      <x:c r="J7" s="4"/>
      <x:c r="K7" s="7"/>
      <x:c r="L7" s="7"/>
      <x:c r="M7" s="4"/>
      <x:c r="N7" s="4"/>
      <x:c r="P7" s="7"/>
      <x:c r="Q7" s="7"/>
      <x:c r="R7" s="7"/>
    </x:row>
    <x:row r="8">
      <x:c r="C8" s="4"/>
      <x:c r="D8" s="4"/>
      <x:c r="E8" s="4"/>
      <x:c r="F8" s="4"/>
      <x:c r="G8" s="7"/>
      <x:c r="H8" s="4"/>
      <x:c r="I8" s="4"/>
      <x:c r="J8" s="4"/>
      <x:c r="K8" s="7"/>
      <x:c r="L8" s="7"/>
      <x:c r="M8" s="4"/>
      <x:c r="N8" s="4"/>
      <x:c r="P8" s="7"/>
      <x:c r="Q8" s="7"/>
      <x:c r="R8" s="7"/>
    </x:row>
    <x:row r="9">
      <x:c r="C9" s="4"/>
      <x:c r="D9" s="4"/>
      <x:c r="E9" s="4"/>
      <x:c r="F9" s="4"/>
      <x:c r="G9" s="7"/>
      <x:c r="H9" s="4"/>
      <x:c r="I9" s="4"/>
      <x:c r="J9" s="4"/>
      <x:c r="K9" s="7"/>
      <x:c r="L9" s="7"/>
      <x:c r="M9" s="4"/>
      <x:c r="N9" s="4"/>
      <x:c r="P9" s="7"/>
      <x:c r="Q9" s="7"/>
      <x:c r="R9" s="7"/>
    </x:row>
    <x:row r="10">
      <x:c r="C10" s="4"/>
      <x:c r="D10" s="4"/>
      <x:c r="E10" s="4"/>
      <x:c r="F10" s="4"/>
      <x:c r="G10" s="7"/>
      <x:c r="H10" s="4"/>
      <x:c r="I10" s="4"/>
      <x:c r="J10" s="4"/>
      <x:c r="K10" s="7"/>
      <x:c r="L10" s="7"/>
      <x:c r="M10" s="4"/>
      <x:c r="N10" s="4"/>
      <x:c r="P10" s="7"/>
      <x:c r="Q10" s="7"/>
      <x:c r="R10" s="7"/>
    </x:row>
    <x:row r="11">
      <x:c r="C11" s="4"/>
      <x:c r="D11" s="4"/>
      <x:c r="E11" s="4"/>
      <x:c r="F11" s="4"/>
      <x:c r="G11" s="7"/>
      <x:c r="H11" s="4"/>
      <x:c r="I11" s="4"/>
      <x:c r="J11" s="4"/>
      <x:c r="K11" s="7"/>
      <x:c r="L11" s="7"/>
      <x:c r="M11" s="4"/>
      <x:c r="N11" s="4"/>
      <x:c r="P11" s="7"/>
      <x:c r="Q11" s="7"/>
      <x:c r="R11" s="7"/>
    </x:row>
    <x:row r="12">
      <x:c r="C12" s="4"/>
      <x:c r="D12" s="4"/>
      <x:c r="E12" s="4"/>
      <x:c r="F12" s="4"/>
      <x:c r="G12" s="7"/>
      <x:c r="H12" s="4"/>
      <x:c r="I12" s="4"/>
      <x:c r="J12" s="4"/>
      <x:c r="K12" s="7"/>
      <x:c r="L12" s="7"/>
      <x:c r="M12" s="4"/>
      <x:c r="N12" s="4"/>
      <x:c r="P12" s="7"/>
      <x:c r="Q12" s="7"/>
      <x:c r="R12" s="7"/>
    </x:row>
    <x:row r="13">
      <x:c r="C13" s="4"/>
      <x:c r="D13" s="4"/>
      <x:c r="E13" s="4"/>
      <x:c r="F13" s="4"/>
      <x:c r="G13" s="7"/>
      <x:c r="H13" s="4"/>
      <x:c r="I13" s="4"/>
      <x:c r="J13" s="4"/>
      <x:c r="K13" s="7"/>
      <x:c r="L13" s="7"/>
      <x:c r="M13" s="4"/>
      <x:c r="N13" s="4"/>
      <x:c r="P13" s="7"/>
      <x:c r="Q13" s="7"/>
      <x:c r="R13" s="7"/>
    </x:row>
    <x:row r="14">
      <x:c r="C14" s="4"/>
      <x:c r="D14" s="4"/>
      <x:c r="E14" s="4"/>
      <x:c r="F14" s="4"/>
      <x:c r="G14" s="7"/>
      <x:c r="H14" s="4"/>
      <x:c r="I14" s="4"/>
      <x:c r="J14" s="4"/>
      <x:c r="K14" s="7"/>
      <x:c r="L14" s="7"/>
      <x:c r="M14" s="4"/>
      <x:c r="N14" s="4"/>
      <x:c r="P14" s="7"/>
      <x:c r="Q14" s="7"/>
      <x:c r="R14" s="7"/>
    </x:row>
    <x:row r="15">
      <x:c r="C15" s="4"/>
      <x:c r="D15" s="4"/>
      <x:c r="E15" s="4"/>
      <x:c r="F15" s="4"/>
      <x:c r="G15" s="7"/>
      <x:c r="H15" s="4"/>
      <x:c r="I15" s="4"/>
      <x:c r="J15" s="4"/>
      <x:c r="K15" s="7"/>
      <x:c r="L15" s="7"/>
      <x:c r="M15" s="4"/>
      <x:c r="N15" s="4"/>
      <x:c r="P15" s="7"/>
      <x:c r="Q15" s="7"/>
      <x:c r="R15" s="7"/>
    </x:row>
  </x:sheetData>
  <x:dataValidations count="4">
    <x:dataValidation type="whole" showErrorMessage="1" errorTitle="Invalid input" error="Enter a number from 1 to 100000000." sqref="C2:C4 M2:M4">
      <x:formula1>1</x:formula1>
      <x:formula2>100000000</x:formula2>
    </x:dataValidation>
    <x:dataValidation type="decimal" showErrorMessage="1" errorTitle="Invalid input" error="Enter a number from 0 to 100000000." sqref="H2:J4 E2:E4">
      <x:formula1>0</x:formula1>
      <x:formula2>100000000</x:formula2>
    </x:dataValidation>
    <x:dataValidation type="decimal" showErrorMessage="1" errorTitle="Invalid input" error="Enter a number from 1e-9 to 1000000." sqref="F2:F4">
      <x:formula1>0.000000001</x:formula1>
      <x:formula2>1000000</x:formula2>
    </x:dataValidation>
    <x:dataValidation type="list" showErrorMessage="1" errorTitle="Choose a status" error="Select one of the listed statuses." sqref="P2:P4">
      <x:formula1>"Review,Shortlisted,Rejected"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18" customWidth="1"/>
    <x:col min="2" max="3" width="17" customWidth="1"/>
    <x:col min="4" max="4" width="18" customWidth="1"/>
    <x:col min="5" max="5" width="17" customWidth="1"/>
    <x:col min="6" max="6" width="19" customWidth="1"/>
    <x:col min="7" max="7" width="18" customWidth="1"/>
    <x:col min="8" max="8" width="19" customWidth="1"/>
    <x:col min="9" max="9" width="16" customWidth="1"/>
    <x:col min="10" max="10" width="17" customWidth="1"/>
    <x:col min="11" max="11" width="20" customWidth="1"/>
    <x:col min="12" max="12" width="22" customWidth="1"/>
    <x:col min="13" max="13" width="16" customWidth="1"/>
    <x:col min="14" max="14" width="26" customWidth="1"/>
  </x:cols>
  <x:sheetData>
    <x:row r="1" ht="42" customHeight="1">
      <x:c r="A1" s="3" t="s">
        <x:v>27</x:v>
      </x:c>
      <x:c r="B1" s="3" t="s">
        <x:v>1</x:v>
      </x:c>
      <x:c r="C1" s="3" t="s">
        <x:v>28</x:v>
      </x:c>
      <x:c r="D1" s="3" t="s">
        <x:v>29</x:v>
      </x:c>
      <x:c r="E1" s="3" t="s">
        <x:v>30</x:v>
      </x:c>
      <x:c r="F1" s="3" t="s">
        <x:v>6</x:v>
      </x:c>
      <x:c r="G1" s="3" t="s">
        <x:v>7</x:v>
      </x:c>
      <x:c r="H1" s="3" t="s">
        <x:v>8</x:v>
      </x:c>
      <x:c r="I1" s="3" t="s">
        <x:v>31</x:v>
      </x:c>
      <x:c r="J1" s="3" t="s">
        <x:v>9</x:v>
      </x:c>
      <x:c r="K1" s="3" t="s">
        <x:v>32</x:v>
      </x:c>
      <x:c r="L1" s="3" t="s">
        <x:v>33</x:v>
      </x:c>
      <x:c r="M1" s="3" t="s">
        <x:v>34</x:v>
      </x:c>
      <x:c r="N1" s="3" t="s">
        <x:v>16</x:v>
      </x:c>
    </x:row>
    <x:row r="2" ht="28.950000762939453" customHeight="1">
      <x:c r="A2" s="2" t="s">
        <x:v>35</x:v>
      </x:c>
      <x:c r="B2" s="2" t="s">
        <x:v>19</x:v>
      </x:c>
      <x:c r="C2" s="4">
        <x:v>500</x:v>
      </x:c>
      <x:c r="D2" s="4">
        <x:v>300</x:v>
      </x:c>
      <x:c r="E2" s="5">
        <x:v>20</x:v>
      </x:c>
      <x:c r="F2" s="6" t="n">
        <x:f>IF(OR(NOT(ISNUMBER(C2)),NOT(ISNUMBER(D2)),NOT(ISNUMBER(E2)),C2&lt;=0,D2&lt;=0,D2&gt;C2,E2&lt;0),"",D2*E2)</x:f>
        <x:v>6000</x:v>
      </x:c>
      <x:c r="G2" s="5">
        <x:v>900</x:v>
      </x:c>
      <x:c r="H2" s="5">
        <x:v>150</x:v>
      </x:c>
      <x:c r="I2" s="5">
        <x:v>650</x:v>
      </x:c>
      <x:c r="J2" s="5">
        <x:v>300</x:v>
      </x:c>
      <x:c r="K2" s="6" t="n">
        <x:f>IF(OR(NOT(ISNUMBER(F2)),COUNT(G2:J2)&lt;&gt;4,MIN(G2:J2)&lt;0),"",SUM(F2:J2))</x:f>
        <x:v>8000</x:v>
      </x:c>
      <x:c r="L2" s="6" t="n">
        <x:f>IF(OR(NOT(ISNUMBER(K2)),D2&lt;=0),"",K2/D2)</x:f>
        <x:v>26.666666666666668</x:v>
      </x:c>
      <x:c r="M2" s="7" t="str">
        <x:f>IF(OR(NOT(ISNUMBER(C2)),NOT(ISNUMBER(D2)),C2&lt;=0,D2&lt;=0,D2&gt;C2),"INVALID",IF(D2&lt;C2,"YES","NO"))</x:f>
        <x:v>YES</x:v>
      </x:c>
      <x:c r="N2" s="7" t="str">
        <x:f>IF(OR(NOT(ISNUMBER(L2)),M2="INVALID"),"CHECK INPUTS","OK")</x:f>
        <x:v>OK</x:v>
      </x:c>
    </x:row>
    <x:row r="3" ht="28.950000762939453" customHeight="1">
      <x:c r="A3" s="2" t="s">
        <x:v>36</x:v>
      </x:c>
      <x:c r="B3" s="2" t="s">
        <x:v>26</x:v>
      </x:c>
      <x:c r="C3" s="4">
        <x:v>200</x:v>
      </x:c>
      <x:c r="D3" s="4">
        <x:v>200</x:v>
      </x:c>
      <x:c r="E3" s="5">
        <x:v>40</x:v>
      </x:c>
      <x:c r="F3" s="6" t="n">
        <x:f>IF(OR(NOT(ISNUMBER(C3)),NOT(ISNUMBER(D3)),NOT(ISNUMBER(E3)),C3&lt;=0,D3&lt;=0,D3&gt;C3,E3&lt;0),"",D3*E3)</x:f>
        <x:v>8000</x:v>
      </x:c>
      <x:c r="G3" s="5">
        <x:v>900</x:v>
      </x:c>
      <x:c r="H3" s="5">
        <x:v>120</x:v>
      </x:c>
      <x:c r="I3" s="5">
        <x:v>500</x:v>
      </x:c>
      <x:c r="J3" s="5">
        <x:v>350</x:v>
      </x:c>
      <x:c r="K3" s="6" t="n">
        <x:f>IF(OR(NOT(ISNUMBER(F3)),COUNT(G3:J3)&lt;&gt;4,MIN(G3:J3)&lt;0),"",SUM(F3:J3))</x:f>
        <x:v>9870</x:v>
      </x:c>
      <x:c r="L3" s="6" t="n">
        <x:f>IF(OR(NOT(ISNUMBER(K3)),D3&lt;=0),"",K3/D3)</x:f>
        <x:v>49.35</x:v>
      </x:c>
      <x:c r="M3" s="7" t="str">
        <x:f>IF(OR(NOT(ISNUMBER(C3)),NOT(ISNUMBER(D3)),C3&lt;=0,D3&lt;=0,D3&gt;C3),"INVALID",IF(D3&lt;C3,"YES","NO"))</x:f>
        <x:v>NO</x:v>
      </x:c>
      <x:c r="N3" s="7" t="str">
        <x:f>IF(OR(NOT(ISNUMBER(L3)),M3="INVALID"),"CHECK INPUTS","OK")</x:f>
        <x:v>OK</x:v>
      </x:c>
    </x:row>
    <x:row r="4" ht="28.950000762939453" customHeight="1">
      <x:c r="C4" s="4"/>
      <x:c r="D4" s="4"/>
      <x:c r="E4" s="4"/>
      <x:c r="F4" s="7"/>
      <x:c r="G4" s="4"/>
      <x:c r="H4" s="4"/>
      <x:c r="I4" s="4"/>
      <x:c r="J4" s="4"/>
      <x:c r="K4" s="7"/>
      <x:c r="L4" s="7"/>
      <x:c r="M4" s="7"/>
      <x:c r="N4" s="7"/>
    </x:row>
    <x:row r="5" ht="28.950000762939453" customHeight="1">
      <x:c r="C5" s="4"/>
      <x:c r="D5" s="4"/>
      <x:c r="E5" s="4"/>
      <x:c r="F5" s="7"/>
      <x:c r="G5" s="4"/>
      <x:c r="H5" s="4"/>
      <x:c r="I5" s="4"/>
      <x:c r="J5" s="4"/>
      <x:c r="K5" s="7"/>
      <x:c r="L5" s="7"/>
      <x:c r="M5" s="7"/>
      <x:c r="N5" s="7"/>
    </x:row>
    <x:row r="6">
      <x:c r="C6" s="4"/>
      <x:c r="D6" s="4"/>
      <x:c r="E6" s="4"/>
      <x:c r="F6" s="7"/>
      <x:c r="G6" s="4"/>
      <x:c r="H6" s="4"/>
      <x:c r="I6" s="4"/>
      <x:c r="J6" s="4"/>
      <x:c r="K6" s="7"/>
      <x:c r="L6" s="7"/>
      <x:c r="M6" s="7"/>
      <x:c r="N6" s="7"/>
    </x:row>
    <x:row r="7">
      <x:c r="C7" s="4"/>
      <x:c r="D7" s="4"/>
      <x:c r="E7" s="4"/>
      <x:c r="F7" s="7"/>
      <x:c r="G7" s="4"/>
      <x:c r="H7" s="4"/>
      <x:c r="I7" s="4"/>
      <x:c r="J7" s="4"/>
      <x:c r="K7" s="7"/>
      <x:c r="L7" s="7"/>
      <x:c r="M7" s="7"/>
      <x:c r="N7" s="7"/>
    </x:row>
    <x:row r="8">
      <x:c r="C8" s="4"/>
      <x:c r="D8" s="4"/>
      <x:c r="E8" s="4"/>
      <x:c r="F8" s="7"/>
      <x:c r="G8" s="4"/>
      <x:c r="H8" s="4"/>
      <x:c r="I8" s="4"/>
      <x:c r="J8" s="4"/>
      <x:c r="K8" s="7"/>
      <x:c r="L8" s="7"/>
      <x:c r="M8" s="7"/>
      <x:c r="N8" s="7"/>
    </x:row>
    <x:row r="9">
      <x:c r="C9" s="4"/>
      <x:c r="D9" s="4"/>
      <x:c r="E9" s="4"/>
      <x:c r="F9" s="7"/>
      <x:c r="G9" s="4"/>
      <x:c r="H9" s="4"/>
      <x:c r="I9" s="4"/>
      <x:c r="J9" s="4"/>
      <x:c r="K9" s="7"/>
      <x:c r="L9" s="7"/>
      <x:c r="M9" s="7"/>
      <x:c r="N9" s="7"/>
    </x:row>
    <x:row r="10">
      <x:c r="C10" s="4"/>
      <x:c r="D10" s="4"/>
      <x:c r="E10" s="4"/>
      <x:c r="F10" s="7"/>
      <x:c r="G10" s="4"/>
      <x:c r="H10" s="4"/>
      <x:c r="I10" s="4"/>
      <x:c r="J10" s="4"/>
      <x:c r="K10" s="7"/>
      <x:c r="L10" s="7"/>
      <x:c r="M10" s="7"/>
      <x:c r="N10" s="7"/>
    </x:row>
    <x:row r="11">
      <x:c r="C11" s="4"/>
      <x:c r="D11" s="4"/>
      <x:c r="E11" s="4"/>
      <x:c r="F11" s="7"/>
      <x:c r="G11" s="4"/>
      <x:c r="H11" s="4"/>
      <x:c r="I11" s="4"/>
      <x:c r="J11" s="4"/>
      <x:c r="K11" s="7"/>
      <x:c r="L11" s="7"/>
      <x:c r="M11" s="7"/>
      <x:c r="N11" s="7"/>
    </x:row>
    <x:row r="12">
      <x:c r="C12" s="4"/>
      <x:c r="D12" s="4"/>
      <x:c r="E12" s="4"/>
      <x:c r="F12" s="7"/>
      <x:c r="G12" s="4"/>
      <x:c r="H12" s="4"/>
      <x:c r="I12" s="4"/>
      <x:c r="J12" s="4"/>
      <x:c r="K12" s="7"/>
      <x:c r="L12" s="7"/>
      <x:c r="M12" s="7"/>
      <x:c r="N12" s="7"/>
    </x:row>
    <x:row r="13">
      <x:c r="C13" s="4"/>
      <x:c r="D13" s="4"/>
      <x:c r="E13" s="4"/>
      <x:c r="F13" s="7"/>
      <x:c r="G13" s="4"/>
      <x:c r="H13" s="4"/>
      <x:c r="I13" s="4"/>
      <x:c r="J13" s="4"/>
      <x:c r="K13" s="7"/>
      <x:c r="L13" s="7"/>
      <x:c r="M13" s="7"/>
      <x:c r="N13" s="7"/>
    </x:row>
    <x:row r="14">
      <x:c r="C14" s="4"/>
      <x:c r="D14" s="4"/>
      <x:c r="E14" s="4"/>
      <x:c r="F14" s="7"/>
      <x:c r="G14" s="4"/>
      <x:c r="H14" s="4"/>
      <x:c r="I14" s="4"/>
      <x:c r="J14" s="4"/>
      <x:c r="K14" s="7"/>
      <x:c r="L14" s="7"/>
      <x:c r="M14" s="7"/>
      <x:c r="N14" s="7"/>
    </x:row>
    <x:row r="15">
      <x:c r="C15" s="4"/>
      <x:c r="D15" s="4"/>
      <x:c r="E15" s="4"/>
      <x:c r="F15" s="7"/>
      <x:c r="G15" s="4"/>
      <x:c r="H15" s="4"/>
      <x:c r="I15" s="4"/>
      <x:c r="J15" s="4"/>
      <x:c r="K15" s="7"/>
      <x:c r="L15" s="7"/>
      <x:c r="M15" s="7"/>
      <x:c r="N15" s="7"/>
    </x:row>
  </x:sheetData>
  <x:dataValidations count="2">
    <x:dataValidation type="whole" showErrorMessage="1" errorTitle="Invalid input" error="Enter a number from 1 to 100000000." sqref="C2:D3">
      <x:formula1>1</x:formula1>
      <x:formula2>100000000</x:formula2>
    </x:dataValidation>
    <x:dataValidation type="decimal" showErrorMessage="1" errorTitle="Invalid input" error="Enter a number from 0 to 100000000." sqref="G2:J3 E2:E3">
      <x:formula1>0</x:formula1>
      <x:formula2>100000000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17" customWidth="1"/>
    <x:col min="2" max="3" width="20" customWidth="1"/>
    <x:col min="4" max="4" width="34" customWidth="1"/>
    <x:col min="5" max="5" width="18" customWidth="1"/>
    <x:col min="6" max="7" width="20" customWidth="1"/>
    <x:col min="8" max="8" width="19" customWidth="1"/>
    <x:col min="9" max="9" width="38" customWidth="1"/>
  </x:cols>
  <x:sheetData>
    <x:row r="1" ht="42" customHeight="1">
      <x:c r="A1" s="3" t="s">
        <x:v>27</x:v>
      </x:c>
      <x:c r="B1" s="3" t="s">
        <x:v>0</x:v>
      </x:c>
      <x:c r="C1" s="3" t="s">
        <x:v>37</x:v>
      </x:c>
      <x:c r="D1" s="3" t="s">
        <x:v>38</x:v>
      </x:c>
      <x:c r="E1" s="3" t="s">
        <x:v>39</x:v>
      </x:c>
      <x:c r="F1" s="3" t="s">
        <x:v>15</x:v>
      </x:c>
      <x:c r="G1" s="3" t="s">
        <x:v>40</x:v>
      </x:c>
      <x:c r="H1" s="3" t="s">
        <x:v>41</x:v>
      </x:c>
      <x:c r="I1" s="3" t="s">
        <x:v>42</x:v>
      </x:c>
    </x:row>
    <x:row r="2" ht="28.950000762939453" customHeight="1">
      <x:c r="A2" s="4" t="s">
        <x:v>35</x:v>
      </x:c>
      <x:c r="B2" s="4" t="s">
        <x:v>18</x:v>
      </x:c>
      <x:c r="C2" s="4" t="s">
        <x:v>43</x:v>
      </x:c>
      <x:c r="D2" t="s">
        <x:v>44</x:v>
      </x:c>
      <x:c r="E2" s="4" t="s">
        <x:v>45</x:v>
      </x:c>
      <x:c r="F2" s="4" t="s">
        <x:v>46</x:v>
      </x:c>
      <x:c r="G2" s="4" t="s">
        <x:v>47</x:v>
      </x:c>
      <x:c r="H2" s="4"/>
      <x:c r="I2" s="4"/>
    </x:row>
    <x:row r="3" ht="28.950000762939453" customHeight="1">
      <x:c r="A3" s="4" t="s">
        <x:v>35</x:v>
      </x:c>
      <x:c r="B3" s="4" t="s">
        <x:v>18</x:v>
      </x:c>
      <x:c r="C3" s="4" t="s">
        <x:v>43</x:v>
      </x:c>
      <x:c r="D3" t="s">
        <x:v>48</x:v>
      </x:c>
      <x:c r="E3" s="4" t="s">
        <x:v>45</x:v>
      </x:c>
      <x:c r="F3" s="4" t="s">
        <x:v>46</x:v>
      </x:c>
      <x:c r="G3" s="4" t="s">
        <x:v>0</x:v>
      </x:c>
      <x:c r="H3" s="4"/>
      <x:c r="I3" s="4"/>
    </x:row>
    <x:row r="4" ht="28.950000762939453" customHeight="1">
      <x:c r="A4" s="4" t="s">
        <x:v>35</x:v>
      </x:c>
      <x:c r="B4" s="4" t="s">
        <x:v>18</x:v>
      </x:c>
      <x:c r="C4" s="4" t="s">
        <x:v>43</x:v>
      </x:c>
      <x:c r="D4" t="s">
        <x:v>49</x:v>
      </x:c>
      <x:c r="E4" s="4" t="s">
        <x:v>50</x:v>
      </x:c>
      <x:c r="F4" s="4" t="s">
        <x:v>46</x:v>
      </x:c>
      <x:c r="G4" s="4" t="s">
        <x:v>51</x:v>
      </x:c>
      <x:c r="H4" s="4"/>
      <x:c r="I4" s="4"/>
    </x:row>
    <x:row r="5" ht="28.950000762939453" customHeight="1">
      <x:c r="A5" s="4" t="s">
        <x:v>35</x:v>
      </x:c>
      <x:c r="B5" s="4" t="s">
        <x:v>18</x:v>
      </x:c>
      <x:c r="C5" s="4" t="s">
        <x:v>43</x:v>
      </x:c>
      <x:c r="D5" t="s">
        <x:v>52</x:v>
      </x:c>
      <x:c r="E5" s="4" t="s">
        <x:v>50</x:v>
      </x:c>
      <x:c r="F5" s="4" t="s">
        <x:v>46</x:v>
      </x:c>
      <x:c r="G5" s="4" t="s">
        <x:v>0</x:v>
      </x:c>
      <x:c r="H5" s="4"/>
      <x:c r="I5" s="4"/>
    </x:row>
    <x:row r="6">
      <x:c r="A6" s="4" t="s">
        <x:v>36</x:v>
      </x:c>
      <x:c r="B6" s="4" t="s">
        <x:v>25</x:v>
      </x:c>
      <x:c r="C6" s="4" t="s">
        <x:v>53</x:v>
      </x:c>
      <x:c r="D6" t="s">
        <x:v>54</x:v>
      </x:c>
      <x:c r="E6" s="4" t="s">
        <x:v>50</x:v>
      </x:c>
      <x:c r="F6" s="4" t="s">
        <x:v>46</x:v>
      </x:c>
      <x:c r="G6" s="4" t="s">
        <x:v>55</x:v>
      </x:c>
      <x:c r="H6" s="4"/>
      <x:c r="I6" s="4"/>
    </x:row>
    <x:row r="7">
      <x:c r="A7" s="4"/>
      <x:c r="B7" s="4"/>
      <x:c r="C7" s="4"/>
      <x:c r="E7" s="4"/>
      <x:c r="F7" s="4"/>
      <x:c r="G7" s="4"/>
      <x:c r="H7" s="4"/>
      <x:c r="I7" s="4"/>
    </x:row>
    <x:row r="8">
      <x:c r="A8" s="4"/>
      <x:c r="B8" s="4"/>
      <x:c r="C8" s="4"/>
      <x:c r="E8" s="4"/>
      <x:c r="F8" s="4"/>
      <x:c r="G8" s="4"/>
      <x:c r="H8" s="4"/>
      <x:c r="I8" s="4"/>
    </x:row>
    <x:row r="9">
      <x:c r="A9" s="4"/>
      <x:c r="B9" s="4"/>
      <x:c r="C9" s="4"/>
      <x:c r="E9" s="4"/>
      <x:c r="F9" s="4"/>
      <x:c r="G9" s="4"/>
      <x:c r="H9" s="4"/>
      <x:c r="I9" s="4"/>
    </x:row>
    <x:row r="10">
      <x:c r="A10" s="4"/>
      <x:c r="B10" s="4"/>
      <x:c r="C10" s="4"/>
      <x:c r="E10" s="4"/>
      <x:c r="F10" s="4"/>
      <x:c r="G10" s="4"/>
      <x:c r="H10" s="4"/>
      <x:c r="I10" s="4"/>
    </x:row>
    <x:row r="11">
      <x:c r="A11" s="4"/>
      <x:c r="B11" s="4"/>
      <x:c r="C11" s="4"/>
      <x:c r="E11" s="4"/>
      <x:c r="F11" s="4"/>
      <x:c r="G11" s="4"/>
      <x:c r="H11" s="4"/>
      <x:c r="I11" s="4"/>
    </x:row>
    <x:row r="12">
      <x:c r="A12" s="4"/>
      <x:c r="B12" s="4"/>
      <x:c r="C12" s="4"/>
      <x:c r="E12" s="4"/>
      <x:c r="F12" s="4"/>
      <x:c r="G12" s="4"/>
      <x:c r="H12" s="4"/>
      <x:c r="I12" s="4"/>
    </x:row>
    <x:row r="13">
      <x:c r="A13" s="4"/>
      <x:c r="B13" s="4"/>
      <x:c r="C13" s="4"/>
      <x:c r="E13" s="4"/>
      <x:c r="F13" s="4"/>
      <x:c r="G13" s="4"/>
      <x:c r="H13" s="4"/>
      <x:c r="I13" s="4"/>
    </x:row>
    <x:row r="14">
      <x:c r="A14" s="4"/>
      <x:c r="B14" s="4"/>
      <x:c r="C14" s="4"/>
      <x:c r="E14" s="4"/>
      <x:c r="F14" s="4"/>
      <x:c r="G14" s="4"/>
      <x:c r="H14" s="4"/>
      <x:c r="I14" s="4"/>
    </x:row>
    <x:row r="15">
      <x:c r="A15" s="4"/>
      <x:c r="B15" s="4"/>
      <x:c r="C15" s="4"/>
      <x:c r="E15" s="4"/>
      <x:c r="F15" s="4"/>
      <x:c r="G15" s="4"/>
      <x:c r="H15" s="4"/>
      <x:c r="I15" s="4"/>
    </x:row>
  </x:sheetData>
  <x:dataValidations count="1">
    <x:dataValidation type="list" showErrorMessage="1" errorTitle="Choose a status" error="Select one of the listed statuses." sqref="F2:F6">
      <x:formula1>"Pending,In Progress,Complete,Not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20" customWidth="1"/>
    <x:col min="2" max="2" width="22" customWidth="1"/>
    <x:col min="3" max="3" width="23" customWidth="1"/>
    <x:col min="4" max="4" width="19" customWidth="1"/>
    <x:col min="5" max="5" width="34" customWidth="1"/>
    <x:col min="6" max="7" width="20" customWidth="1"/>
    <x:col min="8" max="8" width="21" customWidth="1"/>
    <x:col min="9" max="9" width="43" customWidth="1"/>
  </x:cols>
  <x:sheetData>
    <x:row r="1" ht="42" customHeight="1">
      <x:c r="A1" s="3" t="s">
        <x:v>0</x:v>
      </x:c>
      <x:c r="B1" s="3" t="s">
        <x:v>56</x:v>
      </x:c>
      <x:c r="C1" s="3" t="s">
        <x:v>57</x:v>
      </x:c>
      <x:c r="D1" s="3" t="s">
        <x:v>58</x:v>
      </x:c>
      <x:c r="E1" s="3" t="s">
        <x:v>59</x:v>
      </x:c>
      <x:c r="F1" s="3" t="s">
        <x:v>40</x:v>
      </x:c>
      <x:c r="G1" s="3" t="s">
        <x:v>60</x:v>
      </x:c>
      <x:c r="H1" s="3" t="s">
        <x:v>15</x:v>
      </x:c>
      <x:c r="I1" s="3" t="s">
        <x:v>42</x:v>
      </x:c>
    </x:row>
    <x:row r="2" ht="28.950000762939453" customHeight="1">
      <x:c r="A2" s="4" t="s">
        <x:v>18</x:v>
      </x:c>
      <x:c r="B2" s="4" t="s">
        <x:v>61</x:v>
      </x:c>
      <x:c r="C2" s="4" t="s">
        <x:v>62</x:v>
      </x:c>
      <x:c r="D2" s="4" t="s">
        <x:v>45</x:v>
      </x:c>
      <x:c r="E2" s="4" t="s">
        <x:v>63</x:v>
      </x:c>
      <x:c r="F2" s="4" t="s">
        <x:v>64</x:v>
      </x:c>
      <x:c r="G2" s="4"/>
      <x:c r="H2" s="4" t="s">
        <x:v>65</x:v>
      </x:c>
      <x:c r="I2" s="4" t="s">
        <x:v>66</x:v>
      </x:c>
    </x:row>
    <x:row r="3" ht="28.950000762939453" customHeight="1">
      <x:c r="A3" s="4" t="s">
        <x:v>23</x:v>
      </x:c>
      <x:c r="B3" s="4" t="s">
        <x:v>61</x:v>
      </x:c>
      <x:c r="C3" s="4" t="s">
        <x:v>62</x:v>
      </x:c>
      <x:c r="D3" s="4" t="s">
        <x:v>45</x:v>
      </x:c>
      <x:c r="E3" s="4" t="s">
        <x:v>67</x:v>
      </x:c>
      <x:c r="F3" s="4" t="s">
        <x:v>64</x:v>
      </x:c>
      <x:c r="G3" s="4"/>
      <x:c r="H3" s="4" t="s">
        <x:v>65</x:v>
      </x:c>
      <x:c r="I3" s="4" t="s">
        <x:v>66</x:v>
      </x:c>
    </x:row>
    <x:row r="4" ht="28.950000762939453" customHeight="1">
      <x:c r="A4" s="4" t="s">
        <x:v>25</x:v>
      </x:c>
      <x:c r="B4" s="4" t="s">
        <x:v>68</x:v>
      </x:c>
      <x:c r="C4" s="4" t="s">
        <x:v>62</x:v>
      </x:c>
      <x:c r="D4" s="4" t="s">
        <x:v>69</x:v>
      </x:c>
      <x:c r="E4" s="4" t="s">
        <x:v>70</x:v>
      </x:c>
      <x:c r="F4" s="4" t="s">
        <x:v>64</x:v>
      </x:c>
      <x:c r="G4" s="4"/>
      <x:c r="H4" s="4" t="s">
        <x:v>65</x:v>
      </x:c>
      <x:c r="I4" s="4" t="s">
        <x:v>66</x:v>
      </x:c>
    </x:row>
    <x:row r="5" ht="28.950000762939453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</x:row>
    <x:row r="10">
      <x:c r="A10" s="4" t="s">
        <x:v>71</x:v>
      </x:c>
      <x:c r="B10" s="4" t="s">
        <x:v>72</x:v>
      </x:c>
      <x:c r="C10" s="4"/>
      <x:c r="D10" s="4"/>
      <x:c r="E10" s="4"/>
      <x:c r="F10" s="4"/>
      <x:c r="G10" s="4"/>
      <x:c r="H10" s="4"/>
      <x:c r="I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</x:row>
    <x:row r="13">
      <x:c r="A13" s="4"/>
      <x:c r="B13" s="4"/>
      <x:c r="C13" s="4"/>
      <x:c r="D13" s="4"/>
      <x:c r="E13" s="4"/>
      <x:c r="F13" s="4"/>
      <x:c r="G13" s="4"/>
      <x:c r="H13" s="4"/>
      <x:c r="I13" s="4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</x:row>
  </x:sheetData>
  <x:dataValidations count="1">
    <x:dataValidation type="list" showErrorMessage="1" errorTitle="Choose a status" error="Select one of the listed statuses." sqref="H2:H4">
      <x:formula1>"Not Started,In Progress,Complete,On Hold"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30" customWidth="1"/>
    <x:col min="2" max="2" width="100" customWidth="1"/>
  </x:cols>
  <x:sheetData>
    <x:row r="1" ht="42" customHeight="1">
      <x:c r="A1" s="3" t="s">
        <x:v>73</x:v>
      </x:c>
      <x:c r="B1" s="3" t="s">
        <x:v>74</x:v>
      </x:c>
    </x:row>
    <x:row r="2" ht="48" customHeight="1">
      <x:c r="A2" s="8" t="s">
        <x:v>75</x:v>
      </x:c>
      <x:c r="B2" s="1" t="str">
        <x:v>Educational workbook for import buyers. All suppliers, contacts and shipment records are fictional examples; not a live quotation or ERP function.</x:v>
      </x:c>
    </x:row>
    <x:row r="3" ht="48" customHeight="1">
      <x:c r="A3" s="8" t="s">
        <x:v>5</x:v>
      </x:c>
      <x:c r="B3" s="1" t="s">
        <x:v>76</x:v>
      </x:c>
    </x:row>
    <x:row r="4" ht="48" customHeight="1">
      <x:c r="A4" s="8" t="s">
        <x:v>77</x:v>
      </x:c>
      <x:c r="B4" s="1" t="s">
        <x:v>78</x:v>
      </x:c>
    </x:row>
    <x:row r="5" ht="48" customHeight="1">
      <x:c r="A5" s="8" t="s">
        <x:v>79</x:v>
      </x:c>
      <x:c r="B5" s="1" t="s">
        <x:v>80</x:v>
      </x:c>
    </x:row>
    <x:row r="6" ht="48" customHeight="1">
      <x:c r="A6" s="8" t="s">
        <x:v>81</x:v>
      </x:c>
      <x:c r="B6" s="1" t="s">
        <x:v>82</x:v>
      </x:c>
    </x:row>
    <x:row r="7" ht="48" customHeight="1">
      <x:c r="A7" s="8" t="s">
        <x:v>83</x:v>
      </x:c>
      <x:c r="B7" s="1" t="s">
        <x:v>84</x:v>
      </x:c>
    </x:row>
    <x:row r="8" ht="48" customHeight="1">
      <x:c r="A8" s="8" t="s">
        <x:v>85</x:v>
      </x:c>
      <x:c r="B8" s="1" t="s">
        <x:v>86</x:v>
      </x:c>
    </x:row>
    <x:row r="9" ht="48" customHeight="1">
      <x:c r="A9" s="8" t="str">
        <x:v>Release</x:v>
      </x:c>
      <x:c r="B9" s="1" t="str">
        <x:v>Selandri English educational edition, 20 October 2026. Standalone workbook; no ERP access, live data or outreach service included.</x:v>
      </x:c>
    </x:row>
    <x:row r="10" ht="48" customHeight="1">
      <x:c r="A10" s="8" t="s">
        <x:v>87</x:v>
      </x:c>
      <x:c r="B10" s="1" t="s">
        <x:v>88</x:v>
      </x:c>
    </x:row>
    <x:row r="11" ht="48" customHeight="1">
      <x:c r="A11" s="8" t="s">
        <x:v>89</x:v>
      </x:c>
      <x:c r="B11" s="1" t="s">
        <x:v>90</x:v>
      </x:c>
    </x:row>
    <x:row r="12" ht="48" customHeight="1">
      <x:c r="A12" s="8" t="s">
        <x:v>91</x:v>
      </x:c>
      <x:c r="B12" s="1" t="s">
        <x:v>92</x:v>
      </x:c>
    </x:row>
    <x:row r="13" ht="48" customHeight="1">
      <x:c r="A13" s="8" t="s">
        <x:v>93</x:v>
      </x:c>
      <x:c r="B13" s="1" t="s">
        <x:v>94</x:v>
      </x:c>
    </x:row>
    <x:row r="14" ht="48" customHeight="1">
      <x:c r="A14" s="8" t="s">
        <x:v>95</x:v>
      </x:c>
      <x:c r="B14" s="1" t="s">
        <x:v>96</x:v>
      </x:c>
    </x:row>
    <x:row r="15" ht="48" customHeight="1">
      <x:c r="A15" s="8" t="s">
        <x:v>97</x:v>
      </x:c>
      <x:c r="B15" s="1" t="s">
        <x:v>98</x:v>
      </x:c>
    </x:row>
    <x:row r="16" ht="48" customHeight="1">
      <x:c r="A16" s="8" t="s">
        <x:v>99</x:v>
      </x:c>
      <x:c r="B16" s="1" t="s">
        <x:v>100</x:v>
      </x:c>
    </x:row>
    <x:row r="17" ht="48" customHeight="1">
      <x:c r="A17" s="8" t="s">
        <x:v>101</x:v>
      </x:c>
      <x:c r="B17" s="1" t="s">
        <x:v>102</x:v>
      </x:c>
    </x:row>
    <x:row r="18" ht="48" customHeight="1">
      <x:c r="A18" s="8" t="s">
        <x:v>103</x:v>
      </x:c>
      <x:c r="B18" s="1" t="s">
        <x:v>104</x:v>
      </x:c>
    </x:row>
    <x:row r="19" ht="48" customHeight="1">
      <x:c r="A19" s="8" t="s">
        <x:v>105</x:v>
      </x:c>
      <x:c r="B19" s="1" t="s">
        <x:v>106</x:v>
      </x:c>
    </x:row>
    <x:row r="20" ht="55.95000076293945" customHeight="1">
      <x:c r="A20" s="3" t="s">
        <x:v>107</x:v>
      </x:c>
      <x:c r="B20" s="11" t="s">
        <x:v>108</x:v>
      </x:c>
    </x:row>
    <x:row r="21" ht="55.95000076293945" customHeight="1">
      <x:c r="A21" s="3" t="s">
        <x:v>109</x:v>
      </x:c>
      <x:c r="B21" s="11" t="s">
        <x:v>110</x:v>
      </x:c>
    </x:row>
    <x:row r="22" ht="55.95000076293945" customHeight="1">
      <x:c r="A22" s="3" t="s">
        <x:v>111</x:v>
      </x:c>
      <x:c r="B22" s="11" t="s">
        <x:v>112</x:v>
      </x:c>
    </x:row>
    <x:row r="23" ht="55.95000076293945" customHeight="1">
      <x:c r="A23" s="3" t="s">
        <x:v>113</x:v>
      </x:c>
      <x:c r="B23" s="11" t="s">
        <x:v>114</x:v>
      </x:c>
    </x:row>
    <x:row r="24" ht="55.95000076293945" customHeight="1">
      <x:c r="A24" s="3" t="s">
        <x:v>115</x:v>
      </x:c>
      <x:c r="B24" s="11" t="s">
        <x:v>116</x:v>
      </x:c>
    </x:row>
    <x:row r="25" ht="48" customHeight="1">
      <x:c r="A25" s="8"/>
      <x:c r="B25" s="1"/>
    </x:row>
    <x:row r="26" ht="48" customHeight="1">
      <x:c r="A26" s="8"/>
      <x:c r="B26" s="1"/>
    </x:row>
    <x:row r="27" ht="48" customHeight="1">
      <x:c r="A27" s="8"/>
      <x:c r="B27" s="1"/>
    </x:row>
    <x:row r="28" ht="48" customHeight="1">
      <x:c r="A28" s="8"/>
      <x:c r="B28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3.800000190734863"/>
  <x:cols>
    <x:col min="1" max="1" width="21" customWidth="1"/>
    <x:col min="2" max="2" width="18" customWidth="1"/>
    <x:col min="3" max="4" width="17" customWidth="1"/>
    <x:col min="5" max="5" width="19" customWidth="1"/>
    <x:col min="6" max="6" width="21" customWidth="1"/>
    <x:col min="7" max="7" width="17" customWidth="1"/>
    <x:col min="8" max="8" width="23" customWidth="1"/>
    <x:col min="9" max="9" width="24" customWidth="1"/>
    <x:col min="10" max="10" width="20" customWidth="1"/>
    <x:col min="11" max="12" width="21" customWidth="1"/>
    <x:col min="13" max="13" width="20" customWidth="1"/>
    <x:col min="14" max="14" width="26" customWidth="1"/>
    <x:col min="15" max="15" width="4" customWidth="1"/>
    <x:col min="16" max="16" width="34" customWidth="1"/>
    <x:col min="17" max="17" width="21" customWidth="1"/>
  </x:cols>
  <x:sheetData>
    <x:row r="1" ht="42" customHeight="1">
      <x:c r="A1" s="3" t="s">
        <x:v>27</x:v>
      </x:c>
      <x:c r="B1" s="3" t="s">
        <x:v>1</x:v>
      </x:c>
      <x:c r="C1" s="3" t="s">
        <x:v>29</x:v>
      </x:c>
      <x:c r="D1" s="3" t="s">
        <x:v>30</x:v>
      </x:c>
      <x:c r="E1" s="3" t="s">
        <x:v>6</x:v>
      </x:c>
      <x:c r="F1" s="3" t="s">
        <x:v>117</x:v>
      </x:c>
      <x:c r="G1" s="3" t="s">
        <x:v>118</x:v>
      </x:c>
      <x:c r="H1" s="3" t="s">
        <x:v>119</x:v>
      </x:c>
      <x:c r="I1" s="3" t="s">
        <x:v>120</x:v>
      </x:c>
      <x:c r="J1" s="3" t="s">
        <x:v>121</x:v>
      </x:c>
      <x:c r="K1" s="3" t="s">
        <x:v>122</x:v>
      </x:c>
      <x:c r="L1" s="3" t="s">
        <x:v>123</x:v>
      </x:c>
      <x:c r="M1" s="3" t="s">
        <x:v>124</x:v>
      </x:c>
      <x:c r="N1" s="3" t="s">
        <x:v>16</x:v>
      </x:c>
      <x:c r="O1" s="3"/>
      <x:c r="P1" s="3" t="s">
        <x:v>125</x:v>
      </x:c>
      <x:c r="Q1" s="3" t="s">
        <x:v>126</x:v>
      </x:c>
    </x:row>
    <x:row r="2" ht="28.950000762939453" customHeight="1">
      <x:c r="A2" s="4" t="s">
        <x:v>127</x:v>
      </x:c>
      <x:c r="B2" s="4" t="s">
        <x:v>19</x:v>
      </x:c>
      <x:c r="C2" s="4">
        <x:v>300</x:v>
      </x:c>
      <x:c r="D2" s="4">
        <x:v>20</x:v>
      </x:c>
      <x:c r="E2" s="6" t="n">
        <x:f>IF(OR(NOT(ISNUMBER(C2)),NOT(ISNUMBER(D2)),C2&lt;=0,D2&lt;0),"",C2*D2)</x:f>
        <x:v>6000</x:v>
      </x:c>
      <x:c r="F2" s="5">
        <x:v>300</x:v>
      </x:c>
      <x:c r="G2" s="10" t="n">
        <x:f>IF(OR(NOT(ISNUMBER(F2)),F2&lt;=0,COUNT($F$2:$F$3)&lt;&gt;2,MIN($F$2:$F$3)&lt;=0),"",F2/SUM($F$2:$F$3))</x:f>
        <x:v>0.75</x:v>
      </x:c>
      <x:c r="H2" s="6" t="n">
        <x:f>IF(OR(NOT(ISNUMBER(G2)),COUNT($Q$2:$Q$5)&lt;&gt;4,MIN($Q$2:$Q$5)&lt;0),"",G2*$Q$2)</x:f>
        <x:v>900</x:v>
      </x:c>
      <x:c r="I2" s="6" t="n">
        <x:f>IF(NOT(ISNUMBER(H2)),"",G2*$Q$3)</x:f>
        <x:v>150</x:v>
      </x:c>
      <x:c r="J2" s="6" t="n">
        <x:f>IF(NOT(ISNUMBER(H2)),"",G2*$Q$4)</x:f>
        <x:v>525</x:v>
      </x:c>
      <x:c r="K2" s="6" t="n">
        <x:f>IF(NOT(ISNUMBER(H2)),"",G2*$Q$5)</x:f>
        <x:v>225</x:v>
      </x:c>
      <x:c r="L2" s="6" t="n">
        <x:f>IF(OR(NOT(ISNUMBER(E2)),COUNT(H2:K2)&lt;&gt;4),"",SUM(E2,H2:K2))</x:f>
        <x:v>7800</x:v>
      </x:c>
      <x:c r="M2" s="6" t="n">
        <x:f>IF(OR(NOT(ISNUMBER(L2)),C2&lt;=0),"",L2/C2)</x:f>
        <x:v>26</x:v>
      </x:c>
      <x:c r="N2" s="7" t="str">
        <x:f>IF(OR(NOT(ISNUMBER(M2)),NOT(ISNUMBER(G2))),"CHECK INPUTS","OK")</x:f>
        <x:v>OK</x:v>
      </x:c>
      <x:c r="P2" t="s">
        <x:v>128</x:v>
      </x:c>
      <x:c r="Q2" s="4">
        <x:v>1200</x:v>
      </x:c>
    </x:row>
    <x:row r="3" ht="28.950000762939453" customHeight="1">
      <x:c r="A3" s="4" t="s">
        <x:v>127</x:v>
      </x:c>
      <x:c r="B3" s="4" t="s">
        <x:v>26</x:v>
      </x:c>
      <x:c r="C3" s="4">
        <x:v>100</x:v>
      </x:c>
      <x:c r="D3" s="4">
        <x:v>40</x:v>
      </x:c>
      <x:c r="E3" s="6" t="n">
        <x:f>IF(OR(NOT(ISNUMBER(C3)),NOT(ISNUMBER(D3)),C3&lt;=0,D3&lt;0),"",C3*D3)</x:f>
        <x:v>4000</x:v>
      </x:c>
      <x:c r="F3" s="5">
        <x:v>100</x:v>
      </x:c>
      <x:c r="G3" s="10" t="n">
        <x:f>IF(OR(NOT(ISNUMBER(F3)),F3&lt;=0,COUNT($F$2:$F$3)&lt;&gt;2,MIN($F$2:$F$3)&lt;=0),"",F3/SUM($F$2:$F$3))</x:f>
        <x:v>0.25</x:v>
      </x:c>
      <x:c r="H3" s="6" t="n">
        <x:f>IF(OR(NOT(ISNUMBER(G3)),COUNT($Q$2:$Q$5)&lt;&gt;4,MIN($Q$2:$Q$5)&lt;0),"",G3*$Q$2)</x:f>
        <x:v>300</x:v>
      </x:c>
      <x:c r="I3" s="6" t="n">
        <x:f>IF(NOT(ISNUMBER(H3)),"",G3*$Q$3)</x:f>
        <x:v>50</x:v>
      </x:c>
      <x:c r="J3" s="6" t="n">
        <x:f>IF(NOT(ISNUMBER(H3)),"",G3*$Q$4)</x:f>
        <x:v>175</x:v>
      </x:c>
      <x:c r="K3" s="6" t="n">
        <x:f>IF(NOT(ISNUMBER(H3)),"",G3*$Q$5)</x:f>
        <x:v>75</x:v>
      </x:c>
      <x:c r="L3" s="6" t="n">
        <x:f>IF(OR(NOT(ISNUMBER(E3)),COUNT(H3:K3)&lt;&gt;4),"",SUM(E3,H3:K3))</x:f>
        <x:v>4600</x:v>
      </x:c>
      <x:c r="M3" s="6" t="n">
        <x:f>IF(OR(NOT(ISNUMBER(L3)),C3&lt;=0),"",L3/C3)</x:f>
        <x:v>46</x:v>
      </x:c>
      <x:c r="N3" s="7" t="str">
        <x:f>IF(OR(NOT(ISNUMBER(M3)),NOT(ISNUMBER(G3))),"CHECK INPUTS","OK")</x:f>
        <x:v>OK</x:v>
      </x:c>
      <x:c r="P3" t="s">
        <x:v>129</x:v>
      </x:c>
      <x:c r="Q3" s="4">
        <x:v>200</x:v>
      </x:c>
    </x:row>
    <x:row r="4" ht="28.950000762939453" customHeight="1">
      <x:c r="A4" s="4"/>
      <x:c r="B4" s="4"/>
      <x:c r="C4" s="4"/>
      <x:c r="D4" s="4"/>
      <x:c r="E4" s="7"/>
      <x:c r="F4" s="4"/>
      <x:c r="G4" s="7"/>
      <x:c r="H4" s="7"/>
      <x:c r="I4" s="7"/>
      <x:c r="J4" s="7"/>
      <x:c r="K4" s="7"/>
      <x:c r="L4" s="7"/>
      <x:c r="M4" s="7"/>
      <x:c r="N4" s="7"/>
      <x:c r="P4" t="s">
        <x:v>130</x:v>
      </x:c>
      <x:c r="Q4" s="4">
        <x:v>700</x:v>
      </x:c>
    </x:row>
    <x:row r="5" ht="28.950000762939453" customHeight="1">
      <x:c r="A5" s="4"/>
      <x:c r="B5" s="4"/>
      <x:c r="C5" s="4"/>
      <x:c r="D5" s="4"/>
      <x:c r="E5" s="7"/>
      <x:c r="F5" s="4"/>
      <x:c r="G5" s="7"/>
      <x:c r="H5" s="7"/>
      <x:c r="I5" s="7"/>
      <x:c r="J5" s="7"/>
      <x:c r="K5" s="7"/>
      <x:c r="L5" s="7"/>
      <x:c r="M5" s="7"/>
      <x:c r="N5" s="7"/>
      <x:c r="P5" t="s">
        <x:v>131</x:v>
      </x:c>
      <x:c r="Q5" s="4">
        <x:v>300</x:v>
      </x:c>
    </x:row>
    <x:row r="6">
      <x:c r="A6" s="4"/>
      <x:c r="B6" s="4"/>
      <x:c r="C6" s="4"/>
      <x:c r="D6" s="4"/>
      <x:c r="E6" s="7"/>
      <x:c r="F6" s="4"/>
      <x:c r="G6" s="7"/>
      <x:c r="H6" s="7"/>
      <x:c r="I6" s="7"/>
      <x:c r="J6" s="7"/>
      <x:c r="K6" s="7"/>
      <x:c r="L6" s="7"/>
      <x:c r="M6" s="7"/>
      <x:c r="N6" s="7"/>
      <x:c r="Q6" s="4"/>
    </x:row>
    <x:row r="7">
      <x:c r="A7" s="4"/>
      <x:c r="B7" s="4"/>
      <x:c r="C7" s="4"/>
      <x:c r="D7" s="4"/>
      <x:c r="E7" s="7"/>
      <x:c r="F7" s="4"/>
      <x:c r="G7" s="7"/>
      <x:c r="H7" s="7"/>
      <x:c r="I7" s="7"/>
      <x:c r="J7" s="7"/>
      <x:c r="K7" s="7"/>
      <x:c r="L7" s="7"/>
      <x:c r="M7" s="7"/>
      <x:c r="N7" s="7"/>
      <x:c r="P7" t="s">
        <x:v>132</x:v>
      </x:c>
      <x:c r="Q7" s="4" t="s">
        <x:v>133</x:v>
      </x:c>
    </x:row>
    <x:row r="8">
      <x:c r="A8" s="4"/>
      <x:c r="B8" s="4"/>
      <x:c r="C8" s="4"/>
      <x:c r="D8" s="4"/>
      <x:c r="E8" s="7"/>
      <x:c r="F8" s="4"/>
      <x:c r="G8" s="7"/>
      <x:c r="H8" s="7"/>
      <x:c r="I8" s="7"/>
      <x:c r="J8" s="7"/>
      <x:c r="K8" s="7"/>
      <x:c r="L8" s="7"/>
      <x:c r="M8" s="7"/>
      <x:c r="N8" s="7"/>
      <x:c r="P8" s="7" t="s">
        <x:v>134</x:v>
      </x:c>
      <x:c r="Q8" s="7" t="n">
        <x:f>IF(COUNT(F2:F3)&lt;&gt;2,"",SUM(F2:F3))</x:f>
        <x:v>400</x:v>
      </x:c>
    </x:row>
    <x:row r="9">
      <x:c r="A9" s="4"/>
      <x:c r="B9" s="4"/>
      <x:c r="C9" s="4"/>
      <x:c r="D9" s="4"/>
      <x:c r="E9" s="7"/>
      <x:c r="F9" s="4"/>
      <x:c r="G9" s="7"/>
      <x:c r="H9" s="7"/>
      <x:c r="I9" s="7"/>
      <x:c r="J9" s="7"/>
      <x:c r="K9" s="7"/>
      <x:c r="L9" s="7"/>
      <x:c r="M9" s="7"/>
      <x:c r="N9" s="7"/>
      <x:c r="P9" s="7" t="s">
        <x:v>135</x:v>
      </x:c>
      <x:c r="Q9" s="7" t="n">
        <x:f>IF(COUNT(H2:K3)&lt;&gt;8,"",SUM(H2:K3))</x:f>
        <x:v>2400</x:v>
      </x:c>
    </x:row>
    <x:row r="10">
      <x:c r="A10" s="4"/>
      <x:c r="B10" s="4"/>
      <x:c r="C10" s="4"/>
      <x:c r="D10" s="4"/>
      <x:c r="E10" s="7"/>
      <x:c r="F10" s="4"/>
      <x:c r="G10" s="7"/>
      <x:c r="H10" s="7"/>
      <x:c r="I10" s="7"/>
      <x:c r="J10" s="7"/>
      <x:c r="K10" s="7"/>
      <x:c r="L10" s="7"/>
      <x:c r="M10" s="7"/>
      <x:c r="N10" s="7"/>
      <x:c r="P10" s="7" t="s">
        <x:v>136</x:v>
      </x:c>
      <x:c r="Q10" s="7" t="n">
        <x:f>IF(COUNT(Q2:Q5)&lt;&gt;4,"",SUM(Q2:Q5))</x:f>
        <x:v>2400</x:v>
      </x:c>
    </x:row>
    <x:row r="11">
      <x:c r="A11" s="4"/>
      <x:c r="B11" s="4"/>
      <x:c r="C11" s="4"/>
      <x:c r="D11" s="4"/>
      <x:c r="E11" s="7"/>
      <x:c r="F11" s="4"/>
      <x:c r="G11" s="7"/>
      <x:c r="H11" s="7"/>
      <x:c r="I11" s="7"/>
      <x:c r="J11" s="7"/>
      <x:c r="K11" s="7"/>
      <x:c r="L11" s="7"/>
      <x:c r="M11" s="7"/>
      <x:c r="N11" s="7"/>
      <x:c r="Q11" s="4"/>
    </x:row>
    <x:row r="12" ht="120" customHeight="1">
      <x:c r="A12" s="4"/>
      <x:c r="B12" s="4"/>
      <x:c r="C12" s="4"/>
      <x:c r="D12" s="4"/>
      <x:c r="E12" s="7"/>
      <x:c r="F12" s="4"/>
      <x:c r="G12" s="7"/>
      <x:c r="H12" s="7"/>
      <x:c r="I12" s="7"/>
      <x:c r="J12" s="7"/>
      <x:c r="K12" s="7"/>
      <x:c r="L12" s="7"/>
      <x:c r="M12" s="7"/>
      <x:c r="N12" s="7"/>
      <x:c r="P12" t="s">
        <x:v>137</x:v>
      </x:c>
      <x:c r="Q12" s="9" t="s">
        <x:v>138</x:v>
      </x:c>
    </x:row>
    <x:row r="13" ht="120" customHeight="1">
      <x:c r="A13" s="4"/>
      <x:c r="B13" s="4"/>
      <x:c r="C13" s="4"/>
      <x:c r="D13" s="4"/>
      <x:c r="E13" s="7"/>
      <x:c r="F13" s="4"/>
      <x:c r="G13" s="7"/>
      <x:c r="H13" s="7"/>
      <x:c r="I13" s="7"/>
      <x:c r="J13" s="7"/>
      <x:c r="K13" s="7"/>
      <x:c r="L13" s="7"/>
      <x:c r="M13" s="7"/>
      <x:c r="N13" s="7"/>
      <x:c r="P13" t="s">
        <x:v>139</x:v>
      </x:c>
      <x:c r="Q13" s="9" t="s">
        <x:v>140</x:v>
      </x:c>
    </x:row>
    <x:row r="14" ht="120" customHeight="1">
      <x:c r="A14" s="4"/>
      <x:c r="B14" s="4"/>
      <x:c r="C14" s="4"/>
      <x:c r="D14" s="4"/>
      <x:c r="E14" s="7"/>
      <x:c r="F14" s="4"/>
      <x:c r="G14" s="7"/>
      <x:c r="H14" s="7"/>
      <x:c r="I14" s="7"/>
      <x:c r="J14" s="7"/>
      <x:c r="K14" s="7"/>
      <x:c r="L14" s="7"/>
      <x:c r="M14" s="7"/>
      <x:c r="N14" s="7"/>
      <x:c r="P14" t="s">
        <x:v>141</x:v>
      </x:c>
      <x:c r="Q14" s="9" t="s">
        <x:v>142</x:v>
      </x:c>
    </x:row>
    <x:row r="15" ht="120" customHeight="1">
      <x:c r="A15" s="4"/>
      <x:c r="B15" s="4"/>
      <x:c r="C15" s="4"/>
      <x:c r="D15" s="4"/>
      <x:c r="E15" s="7"/>
      <x:c r="F15" s="4"/>
      <x:c r="G15" s="7"/>
      <x:c r="H15" s="7"/>
      <x:c r="I15" s="7"/>
      <x:c r="J15" s="7"/>
      <x:c r="K15" s="7"/>
      <x:c r="L15" s="7"/>
      <x:c r="M15" s="7"/>
      <x:c r="N15" s="7"/>
      <x:c r="P15" t="s">
        <x:v>143</x:v>
      </x:c>
      <x:c r="Q15" s="9" t="s">
        <x:v>144</x:v>
      </x:c>
    </x:row>
    <x:row r="16" ht="120" customHeight="1">
      <x:c r="P16" t="s">
        <x:v>145</x:v>
      </x:c>
      <x:c r="Q16" s="1" t="s">
        <x:v>146</x:v>
      </x:c>
    </x:row>
  </x:sheetData>
  <x:dataValidations count="3">
    <x:dataValidation type="whole" showErrorMessage="1" errorTitle="Invalid input" error="Enter a number from 1 to 100000000." sqref="C2:C3">
      <x:formula1>1</x:formula1>
      <x:formula2>100000000</x:formula2>
    </x:dataValidation>
    <x:dataValidation type="decimal" showErrorMessage="1" errorTitle="Invalid input" error="Enter a number from 0 to 100000000." sqref="Q2:Q5 D2:D3">
      <x:formula1>0</x:formula1>
      <x:formula2>100000000</x:formula2>
    </x:dataValidation>
    <x:dataValidation type="decimal" showErrorMessage="1" errorTitle="Invalid input" error="Enter a number from 1e-9 to 100000000." sqref="F2:F3">
      <x:formula1>0.000000001</x:formula1>
      <x:formula2>100000000</x:formula2>
    </x:dataValidation>
  </x:dataValidations>
  <x:pageMargins left="0.7" right="0.7" top="0.75" bottom="0.75" header="0.3" footer="0.3"/>
</x:worksheet>
</file>